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0" windowHeight="11020" tabRatio="500" activeTab="7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24519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5"/>
  <c r="T19" i="6"/>
  <c r="D20" i="5"/>
  <c r="T20" i="6"/>
  <c r="D21" i="5"/>
  <c r="T21" i="6"/>
  <c r="D22" i="5"/>
  <c r="T22" i="6"/>
  <c r="D23" i="5"/>
  <c r="T23" i="6"/>
  <c r="D24" i="5"/>
  <c r="T24" i="6"/>
  <c r="D25" i="5"/>
  <c r="T25" i="6"/>
  <c r="D26" i="5"/>
  <c r="T26" i="6"/>
  <c r="D27" i="5"/>
  <c r="T27" i="6"/>
  <c r="D28" i="5"/>
  <c r="T28" i="6"/>
  <c r="D29" i="5"/>
  <c r="T29" i="6"/>
  <c r="D30" i="5"/>
  <c r="T30" i="6"/>
  <c r="D31" i="5"/>
  <c r="T31" i="6"/>
  <c r="D32" i="5"/>
  <c r="T32" i="6"/>
  <c r="D33" i="5"/>
  <c r="T33" i="6"/>
  <c r="D34" i="5"/>
  <c r="T34" i="6"/>
  <c r="D35" i="5"/>
  <c r="T35" i="6"/>
  <c r="D36" i="5"/>
  <c r="T36" i="6"/>
  <c r="D37" i="5"/>
  <c r="T37" i="6"/>
  <c r="D38" i="5"/>
  <c r="T38" i="6"/>
  <c r="D39" i="5"/>
  <c r="T39" i="6"/>
  <c r="D40" i="5"/>
  <c r="T40" i="6"/>
  <c r="D41" i="5"/>
  <c r="T41" i="6"/>
  <c r="D42" i="5"/>
  <c r="T42" i="6"/>
  <c r="D43" i="5"/>
  <c r="T43" i="6"/>
  <c r="D44" i="5"/>
  <c r="T44" i="6"/>
  <c r="D45" i="5"/>
  <c r="T45" i="6"/>
  <c r="D46" i="5"/>
  <c r="T46" i="6"/>
  <c r="D47" i="5"/>
  <c r="T47" i="6"/>
  <c r="D48" i="5"/>
  <c r="T48" i="6"/>
  <c r="D49" i="5"/>
  <c r="T49" i="6"/>
  <c r="D50" i="5"/>
  <c r="T50" i="6"/>
  <c r="D51" i="5"/>
  <c r="T51" i="6"/>
  <c r="D52" i="5"/>
  <c r="T52" i="6"/>
  <c r="D53" i="5"/>
  <c r="T53" i="6"/>
  <c r="D54" i="5"/>
  <c r="T54" i="6"/>
  <c r="D55" i="5"/>
  <c r="T55" i="6"/>
  <c r="D56" i="5"/>
  <c r="T56" i="6"/>
  <c r="D57" i="5"/>
  <c r="T57" i="6"/>
  <c r="D58" i="5"/>
  <c r="T58" i="6"/>
  <c r="D59" i="5"/>
  <c r="T59" i="6"/>
  <c r="D60" i="5"/>
  <c r="T60" i="6"/>
  <c r="D61" i="5"/>
  <c r="T61" i="6"/>
  <c r="D62" i="5"/>
  <c r="T62" i="6"/>
  <c r="D63" i="5"/>
  <c r="T63" i="6"/>
  <c r="D64" i="5"/>
  <c r="T64" i="6"/>
  <c r="D65" i="5"/>
  <c r="T65" i="6"/>
  <c r="D66" i="5"/>
  <c r="T66" i="6"/>
  <c r="D67" i="5"/>
  <c r="T67" i="6"/>
  <c r="D68" i="5"/>
  <c r="T68" i="6"/>
  <c r="D69" i="5"/>
  <c r="T69" i="6"/>
  <c r="D70" i="5"/>
  <c r="T70" i="6"/>
  <c r="D71" i="5"/>
  <c r="T71" i="6"/>
  <c r="D72" i="5"/>
  <c r="T72" i="6"/>
  <c r="D73" i="5"/>
  <c r="T73" i="6"/>
  <c r="D74" i="5"/>
  <c r="T74" i="6"/>
  <c r="D75" i="5"/>
  <c r="T75" i="6"/>
  <c r="D76" i="5"/>
  <c r="T76" i="6"/>
  <c r="D77" i="5"/>
  <c r="T77" i="6"/>
  <c r="D78" i="5"/>
  <c r="T78" i="6"/>
  <c r="D79" i="5"/>
  <c r="T79" i="6"/>
  <c r="V80" i="5"/>
  <c r="D80"/>
  <c r="T80" i="6"/>
  <c r="D18" i="5"/>
  <c r="T18" i="6"/>
  <c r="L7"/>
  <c r="I9" i="2"/>
  <c r="C7" i="9"/>
  <c r="D17" i="5"/>
  <c r="K17" i="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E7" i="4"/>
  <c r="F7"/>
  <c r="G7"/>
  <c r="D7"/>
  <c r="C12"/>
  <c r="C13"/>
  <c r="H13" s="1"/>
  <c r="C14"/>
  <c r="H12"/>
  <c r="H14"/>
  <c r="V8" i="5"/>
  <c r="V9"/>
  <c r="V10"/>
  <c r="V11"/>
  <c r="V12"/>
  <c r="V13"/>
  <c r="V14"/>
  <c r="V15"/>
  <c r="V16"/>
  <c r="V17"/>
  <c r="V19"/>
  <c r="V20"/>
  <c r="V21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1"/>
  <c r="V52"/>
  <c r="V53"/>
  <c r="V54"/>
  <c r="V55"/>
  <c r="V56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D9"/>
  <c r="T9" i="6"/>
  <c r="D10" i="5"/>
  <c r="T10" i="6"/>
  <c r="D11" i="5"/>
  <c r="T11" i="6"/>
  <c r="D12" i="5"/>
  <c r="T12" i="6"/>
  <c r="D13" i="5"/>
  <c r="T13" i="6"/>
  <c r="D14" i="5"/>
  <c r="T14" i="6"/>
  <c r="D15" i="5"/>
  <c r="T15" i="6"/>
  <c r="D16" i="5"/>
  <c r="T16" i="6"/>
  <c r="T17"/>
  <c r="D8" i="5"/>
  <c r="T8" i="6"/>
  <c r="T17" i="5"/>
  <c r="K12" i="6"/>
  <c r="T12" i="5"/>
  <c r="K16" i="6"/>
  <c r="T16" i="5"/>
  <c r="T21"/>
  <c r="T26"/>
  <c r="T30"/>
  <c r="T34"/>
  <c r="T38"/>
  <c r="T42"/>
  <c r="T46"/>
  <c r="T51"/>
  <c r="T59"/>
  <c r="T63"/>
  <c r="T67"/>
  <c r="T71"/>
  <c r="T78"/>
  <c r="K8" i="6"/>
  <c r="T8" i="5"/>
  <c r="K9" i="6"/>
  <c r="T9" i="5"/>
  <c r="K10" i="6"/>
  <c r="T10" i="5"/>
  <c r="K11" i="6"/>
  <c r="T11" i="5"/>
  <c r="K13" i="6"/>
  <c r="T13" i="5"/>
  <c r="K14" i="6"/>
  <c r="T14" i="5"/>
  <c r="K15" i="6"/>
  <c r="T15" i="5"/>
  <c r="T19"/>
  <c r="T20"/>
  <c r="T23"/>
  <c r="T24"/>
  <c r="T25"/>
  <c r="T27"/>
  <c r="T28"/>
  <c r="T29"/>
  <c r="T31"/>
  <c r="T32"/>
  <c r="T33"/>
  <c r="T35"/>
  <c r="T36"/>
  <c r="T37"/>
  <c r="T39"/>
  <c r="T40"/>
  <c r="T41"/>
  <c r="T43"/>
  <c r="T44"/>
  <c r="T45"/>
  <c r="T47"/>
  <c r="T48"/>
  <c r="T49"/>
  <c r="T52"/>
  <c r="T53"/>
  <c r="T54"/>
  <c r="T55"/>
  <c r="T56"/>
  <c r="T58"/>
  <c r="T60"/>
  <c r="T61"/>
  <c r="T62"/>
  <c r="T64"/>
  <c r="T65"/>
  <c r="T66"/>
  <c r="T68"/>
  <c r="T69"/>
  <c r="T70"/>
  <c r="T72"/>
  <c r="T73"/>
  <c r="T74"/>
  <c r="T75"/>
  <c r="T76"/>
  <c r="T77"/>
  <c r="T79"/>
  <c r="T80"/>
  <c r="C9" i="3"/>
  <c r="C10"/>
  <c r="C11"/>
  <c r="C12"/>
  <c r="C13"/>
  <c r="C14"/>
  <c r="C15"/>
  <c r="C16"/>
  <c r="C17"/>
  <c r="C18"/>
  <c r="C19"/>
  <c r="C20"/>
  <c r="C21"/>
  <c r="C22"/>
  <c r="C23"/>
  <c r="C8"/>
  <c r="E33" i="2"/>
  <c r="P33"/>
  <c r="D29"/>
  <c r="D30"/>
  <c r="D31"/>
  <c r="D32"/>
  <c r="D33"/>
  <c r="D28"/>
  <c r="D21"/>
  <c r="D22"/>
  <c r="D23"/>
  <c r="D24"/>
  <c r="D25"/>
  <c r="D26"/>
  <c r="D20"/>
  <c r="D10"/>
  <c r="D11"/>
  <c r="D12"/>
  <c r="D13"/>
  <c r="D14"/>
  <c r="D15"/>
  <c r="D16"/>
  <c r="D17"/>
  <c r="D18"/>
  <c r="D9"/>
  <c r="E6" i="7"/>
  <c r="F6"/>
  <c r="G6"/>
  <c r="D6"/>
  <c r="C7"/>
  <c r="C8"/>
  <c r="C9"/>
  <c r="C10"/>
  <c r="C11"/>
  <c r="C12"/>
  <c r="C13"/>
  <c r="C14"/>
  <c r="C15"/>
  <c r="C16"/>
  <c r="C6"/>
  <c r="K7" i="6"/>
  <c r="T7" i="5"/>
  <c r="D7" i="6"/>
  <c r="E7"/>
  <c r="F7"/>
  <c r="G7"/>
  <c r="H7"/>
  <c r="I7"/>
  <c r="J7"/>
  <c r="M7"/>
  <c r="N7"/>
  <c r="O7"/>
  <c r="P7"/>
  <c r="Q7"/>
  <c r="R7"/>
  <c r="C7"/>
  <c r="F7" i="5"/>
  <c r="F80"/>
  <c r="G7"/>
  <c r="H7"/>
  <c r="I7"/>
  <c r="J7"/>
  <c r="K7"/>
  <c r="L7"/>
  <c r="M7"/>
  <c r="N7"/>
  <c r="O7"/>
  <c r="P7"/>
  <c r="Q7"/>
  <c r="R7"/>
  <c r="E7"/>
  <c r="C7"/>
  <c r="V7"/>
  <c r="D7"/>
  <c r="T7" i="6"/>
  <c r="C8" i="4"/>
  <c r="H8"/>
  <c r="C9"/>
  <c r="H9"/>
  <c r="C10"/>
  <c r="H10"/>
  <c r="C11"/>
  <c r="H11"/>
  <c r="I7" i="3"/>
  <c r="J7"/>
  <c r="K7"/>
  <c r="L7"/>
  <c r="M7"/>
  <c r="N7"/>
  <c r="O7"/>
  <c r="P7"/>
  <c r="Q7"/>
  <c r="D7"/>
  <c r="E7"/>
  <c r="F7"/>
  <c r="G7"/>
  <c r="H7"/>
  <c r="R7"/>
  <c r="C7"/>
  <c r="I29" i="2"/>
  <c r="I30"/>
  <c r="I27" s="1"/>
  <c r="I31"/>
  <c r="I32"/>
  <c r="I33"/>
  <c r="I28"/>
  <c r="I21"/>
  <c r="I22"/>
  <c r="I23"/>
  <c r="I24"/>
  <c r="I25"/>
  <c r="I26"/>
  <c r="I20"/>
  <c r="I17"/>
  <c r="I18"/>
  <c r="I10"/>
  <c r="I11"/>
  <c r="I12"/>
  <c r="I13"/>
  <c r="I14"/>
  <c r="I15"/>
  <c r="I16"/>
  <c r="W7"/>
  <c r="D27"/>
  <c r="E27"/>
  <c r="F27"/>
  <c r="G27"/>
  <c r="H27"/>
  <c r="J27"/>
  <c r="K27"/>
  <c r="L27"/>
  <c r="M27"/>
  <c r="N27"/>
  <c r="O27"/>
  <c r="P27"/>
  <c r="Q27"/>
  <c r="R27"/>
  <c r="S27"/>
  <c r="T27"/>
  <c r="U27"/>
  <c r="C27"/>
  <c r="D19"/>
  <c r="E19"/>
  <c r="E7" s="1"/>
  <c r="F19"/>
  <c r="G19"/>
  <c r="H19"/>
  <c r="I19"/>
  <c r="J19"/>
  <c r="K19"/>
  <c r="L19"/>
  <c r="M19"/>
  <c r="N19"/>
  <c r="O19"/>
  <c r="P19"/>
  <c r="Q19"/>
  <c r="R19"/>
  <c r="S19"/>
  <c r="T19"/>
  <c r="U19"/>
  <c r="C19"/>
  <c r="D8"/>
  <c r="D7"/>
  <c r="E8"/>
  <c r="F8"/>
  <c r="G8"/>
  <c r="H8"/>
  <c r="I8"/>
  <c r="J8"/>
  <c r="J7"/>
  <c r="K8"/>
  <c r="L8"/>
  <c r="M8"/>
  <c r="M7"/>
  <c r="N8"/>
  <c r="O8"/>
  <c r="P8"/>
  <c r="Q8"/>
  <c r="R8"/>
  <c r="S8"/>
  <c r="T8"/>
  <c r="U8"/>
  <c r="C8"/>
  <c r="F7"/>
  <c r="G7"/>
  <c r="H7"/>
  <c r="K7"/>
  <c r="L7"/>
  <c r="N7"/>
  <c r="O7"/>
  <c r="P7"/>
  <c r="R7"/>
  <c r="S7"/>
  <c r="T7"/>
  <c r="U7"/>
  <c r="C7" i="4"/>
  <c r="H7" s="1"/>
  <c r="Q7" i="2" l="1"/>
  <c r="I7"/>
  <c r="U7" i="5" s="1"/>
  <c r="C7" i="2"/>
</calcChain>
</file>

<file path=xl/sharedStrings.xml><?xml version="1.0" encoding="utf-8"?>
<sst xmlns="http://schemas.openxmlformats.org/spreadsheetml/2006/main" count="1108" uniqueCount="283">
  <si>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</si>
  <si>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</si>
  <si>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</si>
  <si>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</si>
  <si>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</si>
  <si>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</si>
  <si>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</si>
  <si>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</si>
  <si>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</si>
  <si>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</si>
  <si>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</si>
  <si>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</si>
  <si>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</si>
  <si>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</si>
  <si>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</si>
  <si>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</si>
  <si>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</si>
  <si>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</si>
  <si>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</si>
  <si>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</si>
  <si>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</si>
  <si>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</si>
  <si>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</si>
  <si>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</si>
  <si>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</si>
  <si>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</si>
  <si>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</si>
  <si>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</si>
  <si>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</si>
  <si>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</si>
  <si>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</si>
  <si>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</si>
  <si>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</si>
  <si>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</si>
  <si>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</si>
  <si>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</si>
  <si>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</si>
  <si>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</si>
  <si>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</si>
  <si>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</si>
  <si>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</si>
  <si>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</si>
  <si>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</si>
  <si>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</si>
  <si>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</si>
  <si>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</si>
  <si>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</si>
  <si>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</si>
  <si>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</si>
  <si>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</si>
  <si>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</si>
  <si>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</si>
  <si>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</si>
  <si>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</si>
  <si>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</si>
  <si>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</si>
  <si>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</si>
  <si>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</si>
  <si>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</si>
  <si>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</si>
  <si>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</si>
  <si>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</si>
  <si>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</si>
  <si>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</si>
  <si>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</si>
  <si>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</si>
  <si>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</si>
  <si>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</si>
  <si>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</si>
  <si>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</si>
  <si>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</si>
  <si>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</si>
  <si>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</si>
  <si>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</si>
  <si>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</si>
  <si>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</si>
  <si>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</si>
  <si>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</si>
  <si>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</si>
  <si>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</si>
  <si>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</si>
  <si>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</si>
  <si>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</si>
  <si>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</si>
  <si>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</si>
  <si>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</si>
  <si>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</si>
  <si>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</si>
  <si>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</si>
  <si>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</si>
  <si>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</si>
  <si>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</si>
  <si>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</si>
  <si>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</si>
  <si>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</si>
  <si>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</si>
  <si>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</si>
  <si>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</si>
  <si>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</si>
  <si>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</si>
  <si>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</si>
  <si>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</si>
  <si>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</si>
  <si>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</si>
  <si>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</si>
  <si>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</si>
  <si>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</si>
  <si>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</si>
  <si>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</si>
  <si>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</si>
  <si>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</si>
  <si>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</si>
  <si>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</si>
  <si>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</si>
  <si>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</si>
  <si>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</si>
  <si>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</si>
  <si>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</si>
  <si>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</si>
  <si>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</si>
  <si>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</si>
  <si>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</si>
  <si>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</si>
  <si>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</si>
  <si>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</si>
  <si>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</si>
  <si>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</si>
  <si>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</si>
  <si>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</si>
  <si>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</si>
  <si>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</si>
  <si>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</si>
  <si>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</si>
  <si>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</si>
  <si>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</si>
  <si>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</si>
  <si>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</si>
  <si>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</si>
  <si>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</si>
  <si>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</si>
  <si>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</si>
  <si>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</si>
  <si>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</si>
  <si>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</si>
  <si>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</si>
  <si>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</si>
  <si>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</si>
  <si>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</si>
  <si>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</si>
  <si>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</si>
  <si>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</si>
  <si>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</si>
  <si>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</si>
  <si>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</si>
  <si>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</si>
  <si>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</si>
  <si>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</si>
  <si>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</si>
  <si>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</si>
  <si>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</si>
  <si>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</si>
  <si>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</si>
  <si>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</si>
  <si>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</si>
  <si>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</si>
  <si>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</si>
  <si>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</si>
  <si>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</si>
  <si>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</si>
  <si>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</si>
  <si>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</si>
  <si>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</si>
  <si>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</si>
  <si>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</si>
  <si>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</si>
  <si>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</si>
  <si>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</si>
  <si>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</si>
  <si>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</si>
  <si>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</si>
  <si>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</si>
  <si>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</si>
  <si>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</si>
  <si>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</si>
  <si>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</si>
  <si>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</si>
  <si>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</si>
  <si>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</si>
  <si>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</si>
  <si>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</si>
  <si>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</si>
  <si>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</si>
  <si>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</si>
  <si>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</si>
  <si>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</si>
  <si>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</si>
  <si>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</si>
  <si>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</si>
  <si>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</si>
  <si>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</si>
  <si>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</si>
  <si>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</si>
  <si>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</si>
  <si>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</si>
  <si>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</si>
  <si>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</si>
  <si>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</si>
  <si>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</si>
  <si>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</si>
  <si>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</si>
  <si>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</si>
  <si>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</si>
  <si>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</si>
  <si>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</si>
  <si>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</si>
  <si>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</si>
  <si>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</si>
  <si>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</si>
  <si>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</si>
  <si>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</si>
  <si>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</si>
  <si>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</si>
  <si>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</si>
  <si>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</si>
  <si>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</si>
  <si>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</si>
  <si>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</si>
  <si>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</si>
  <si>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</si>
  <si>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</si>
  <si>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</si>
  <si>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</si>
  <si>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</si>
  <si>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</si>
  <si>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</si>
  <si>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</si>
  <si>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</si>
  <si>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</si>
  <si>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</si>
  <si>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</si>
  <si>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</si>
  <si>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</si>
  <si>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</si>
  <si>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</si>
  <si>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</si>
  <si>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</si>
  <si>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</si>
  <si>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</si>
  <si>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</si>
  <si>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</si>
  <si>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</si>
  <si>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</si>
  <si>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</si>
  <si>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</si>
  <si>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</si>
  <si>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</si>
  <si>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</si>
  <si>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</si>
  <si>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</si>
  <si>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</si>
  <si>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</si>
  <si>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</si>
  <si>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</si>
  <si>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</si>
  <si>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</si>
  <si>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</si>
  <si>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</si>
  <si>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</si>
  <si>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</si>
  <si>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</si>
  <si>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</si>
  <si>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</si>
  <si>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</si>
  <si>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</si>
  <si>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</si>
  <si>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</si>
  <si>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</si>
  <si>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</si>
  <si>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Администрация Краснощёковского района</t>
  </si>
  <si>
    <t>Алтайский край, Краснощёковский район, с. Краснощёково, ул. Ленина 152, почтовый индекс 658340</t>
  </si>
  <si>
    <t>Глава района</t>
  </si>
  <si>
    <t>Бобрышев Александр Юрьевич</t>
  </si>
  <si>
    <t>14.12.2021г.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</si>
</sst>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1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4" fontId="0" fillId="2" borderId="14" xfId="1" applyNumberFormat="1" applyFont="1" applyFill="1" applyBorder="1" applyAlignment="1" applyProtection="1">
      <alignment horizontal="center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5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5" fontId="0" fillId="3" borderId="14" xfId="1" applyNumberFormat="1" applyFont="1" applyFill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5" fontId="0" fillId="0" borderId="14" xfId="0" applyNumberFormat="1" applyFont="1" applyBorder="1" applyAlignment="1" applyProtection="1">
      <alignment horizontal="center" vertical="center" wrapText="1"/>
      <protection locked="0"/>
    </xf>
    <xf numFmtId="165" fontId="0" fillId="0" borderId="14" xfId="0" applyNumberFormat="1" applyFont="1" applyBorder="1" applyAlignment="1" applyProtection="1">
      <alignment horizontal="center" vertical="center" wrapText="1"/>
    </xf>
    <xf numFmtId="165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5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43" fontId="0" fillId="2" borderId="14" xfId="1" applyFont="1" applyFill="1" applyBorder="1" applyAlignment="1" applyProtection="1">
      <alignment horizontal="center" vertical="center" wrapText="1"/>
    </xf>
    <xf numFmtId="43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7" fillId="0" borderId="21" xfId="0" applyFont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Финансовый" xfId="1" builtinId="3"/>
  </cellStyles>
  <dxfs count="16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opLeftCell="A16" zoomScale="80" zoomScaleNormal="80" workbookViewId="0">
      <selection activeCell="E25" sqref="E25:F25"/>
    </sheetView>
  </sheetViews>
  <sheetFormatPr defaultRowHeight="12.5"/>
  <cols>
    <col min="1" max="1" width="2.7265625" customWidth="1"/>
    <col min="2" max="2" width="40.7265625" customWidth="1"/>
    <col min="3" max="3" width="24.81640625" customWidth="1"/>
    <col min="4" max="4" width="21.26953125" customWidth="1"/>
    <col min="5" max="5" width="4.7265625" customWidth="1"/>
    <col min="6" max="6" width="31" customWidth="1"/>
    <col min="7" max="7" width="15.54296875" customWidth="1"/>
  </cols>
  <sheetData>
    <row r="1" spans="1:6" ht="13" thickBot="1"/>
    <row r="2" spans="1:6" ht="13" thickBot="1">
      <c r="A2" s="61" t="s">
        <v>0</v>
      </c>
      <c r="B2" s="62"/>
      <c r="C2" s="62"/>
      <c r="D2" s="62"/>
      <c r="E2" s="62"/>
      <c r="F2" s="63"/>
    </row>
    <row r="3" spans="1:6" ht="13" thickBot="1"/>
    <row r="4" spans="1:6" ht="13" thickBot="1">
      <c r="A4" s="61" t="s">
        <v>1</v>
      </c>
      <c r="B4" s="62"/>
      <c r="C4" s="62"/>
      <c r="D4" s="62"/>
      <c r="E4" s="62"/>
      <c r="F4" s="63"/>
    </row>
    <row r="5" spans="1:6" ht="13" thickBot="1"/>
    <row r="6" spans="1:6" ht="88.15" customHeight="1" thickBot="1">
      <c r="A6" s="65" t="s">
        <v>277</v>
      </c>
      <c r="B6" s="66"/>
      <c r="C6" s="66"/>
      <c r="D6" s="66"/>
      <c r="E6" s="66"/>
      <c r="F6" s="67"/>
    </row>
    <row r="7" spans="1:6" ht="13" thickBot="1"/>
    <row r="8" spans="1:6" ht="13" thickBot="1">
      <c r="A8" s="61" t="s">
        <v>2</v>
      </c>
      <c r="B8" s="62"/>
      <c r="C8" s="62"/>
      <c r="D8" s="62"/>
      <c r="E8" s="62"/>
      <c r="F8" s="63"/>
    </row>
    <row r="9" spans="1:6" ht="13" thickBot="1"/>
    <row r="10" spans="1:6">
      <c r="A10" s="68" t="s">
        <v>3</v>
      </c>
      <c r="B10" s="69"/>
      <c r="C10" s="69"/>
      <c r="D10" s="69"/>
      <c r="E10" s="69"/>
      <c r="F10" s="70"/>
    </row>
    <row r="11" spans="1:6">
      <c r="A11" s="4"/>
      <c r="B11" s="5"/>
      <c r="C11" s="5"/>
      <c r="D11" s="5"/>
      <c r="E11" s="5"/>
      <c r="F11" s="6"/>
    </row>
    <row r="12" spans="1:6" ht="13" thickBot="1">
      <c r="A12" s="7"/>
      <c r="B12" s="64" t="s">
        <v>226</v>
      </c>
      <c r="C12" s="64"/>
      <c r="D12" s="41">
        <v>21</v>
      </c>
      <c r="E12" s="8" t="s">
        <v>4</v>
      </c>
      <c r="F12" s="9"/>
    </row>
    <row r="13" spans="1:6" ht="13" thickBot="1"/>
    <row r="14" spans="1:6" ht="25.5" thickBot="1">
      <c r="A14" s="61" t="s">
        <v>5</v>
      </c>
      <c r="B14" s="62"/>
      <c r="C14" s="63"/>
      <c r="D14" s="10" t="s">
        <v>234</v>
      </c>
      <c r="F14" s="44" t="s">
        <v>6</v>
      </c>
    </row>
    <row r="15" spans="1:6" ht="139.9" customHeight="1" thickBot="1">
      <c r="A15" s="71" t="s">
        <v>223</v>
      </c>
      <c r="B15" s="71"/>
      <c r="C15" s="71"/>
      <c r="D15" s="73" t="s">
        <v>7</v>
      </c>
      <c r="F15" s="2" t="s">
        <v>276</v>
      </c>
    </row>
    <row r="16" spans="1:6" ht="31.9" customHeight="1" thickBot="1">
      <c r="A16" s="72"/>
      <c r="B16" s="72"/>
      <c r="C16" s="72"/>
      <c r="D16" s="74"/>
      <c r="F16" s="11" t="s">
        <v>8</v>
      </c>
    </row>
    <row r="17" spans="1:7" ht="146.5" customHeight="1">
      <c r="A17" s="75" t="s">
        <v>224</v>
      </c>
      <c r="B17" s="75"/>
      <c r="C17" s="75"/>
      <c r="D17" s="12" t="s">
        <v>9</v>
      </c>
    </row>
    <row r="18" spans="1:7" ht="79.900000000000006" customHeight="1">
      <c r="A18" s="72" t="s">
        <v>225</v>
      </c>
      <c r="B18" s="72"/>
      <c r="C18" s="72"/>
      <c r="D18" s="12" t="s">
        <v>10</v>
      </c>
    </row>
    <row r="20" spans="1:7">
      <c r="A20" s="76" t="s">
        <v>156</v>
      </c>
      <c r="B20" s="76"/>
      <c r="C20" s="106" t="s">
        <v>278</v>
      </c>
      <c r="D20" s="77"/>
      <c r="E20" s="77"/>
      <c r="F20" s="77"/>
      <c r="G20" s="77"/>
    </row>
    <row r="21" spans="1:7">
      <c r="A21" s="76" t="s">
        <v>157</v>
      </c>
      <c r="B21" s="76"/>
      <c r="C21" s="106" t="s">
        <v>279</v>
      </c>
      <c r="D21" s="77"/>
      <c r="E21" s="77"/>
      <c r="F21" s="77"/>
      <c r="G21" s="77"/>
    </row>
    <row r="22" spans="1:7" ht="15.65" customHeight="1">
      <c r="A22" s="76" t="s">
        <v>11</v>
      </c>
      <c r="B22" s="76"/>
      <c r="C22" s="76" t="s">
        <v>12</v>
      </c>
      <c r="D22" s="76"/>
      <c r="E22" s="76"/>
      <c r="F22" s="76"/>
      <c r="G22" s="76"/>
    </row>
    <row r="23" spans="1:7" ht="31.15" customHeight="1">
      <c r="A23" s="76"/>
      <c r="B23" s="76"/>
      <c r="C23" s="78" t="s">
        <v>13</v>
      </c>
      <c r="D23" s="78"/>
      <c r="E23" s="79"/>
      <c r="F23" s="80"/>
      <c r="G23" s="43"/>
    </row>
    <row r="24" spans="1:7">
      <c r="A24" s="81">
        <v>1</v>
      </c>
      <c r="B24" s="81"/>
      <c r="C24" s="81">
        <v>2</v>
      </c>
      <c r="D24" s="81"/>
      <c r="E24" s="81">
        <v>3</v>
      </c>
      <c r="F24" s="81"/>
      <c r="G24" s="13">
        <v>4</v>
      </c>
    </row>
    <row r="25" spans="1:7" ht="12.75" customHeight="1">
      <c r="A25" s="78" t="s">
        <v>14</v>
      </c>
      <c r="B25" s="78"/>
      <c r="C25" s="79">
        <v>33979217</v>
      </c>
      <c r="D25" s="80"/>
      <c r="E25" s="79"/>
      <c r="F25" s="80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24:B24"/>
    <mergeCell ref="C24:D24"/>
    <mergeCell ref="E24:F24"/>
    <mergeCell ref="A25:B25"/>
    <mergeCell ref="C25:D25"/>
    <mergeCell ref="E25:F25"/>
    <mergeCell ref="A21:B21"/>
    <mergeCell ref="C21:G21"/>
    <mergeCell ref="A22:B23"/>
    <mergeCell ref="C22:G22"/>
    <mergeCell ref="C23:D23"/>
    <mergeCell ref="E23:F23"/>
    <mergeCell ref="A15:C16"/>
    <mergeCell ref="D15:D16"/>
    <mergeCell ref="A17:C17"/>
    <mergeCell ref="A18:C18"/>
    <mergeCell ref="A20:B20"/>
    <mergeCell ref="C20:G20"/>
    <mergeCell ref="A14:C14"/>
    <mergeCell ref="B12:C12"/>
    <mergeCell ref="A2:F2"/>
    <mergeCell ref="A4:F4"/>
    <mergeCell ref="A6:F6"/>
    <mergeCell ref="A8:F8"/>
    <mergeCell ref="A10:F10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3"/>
  <sheetViews>
    <sheetView showGridLines="0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33" sqref="R33"/>
    </sheetView>
  </sheetViews>
  <sheetFormatPr defaultRowHeight="12.5"/>
  <cols>
    <col min="1" max="1" width="31.1796875" style="2" customWidth="1"/>
    <col min="2" max="2" width="5.7265625" style="2" customWidth="1"/>
    <col min="3" max="3" width="12.54296875" style="2" customWidth="1"/>
    <col min="4" max="4" width="9.54296875" style="2" customWidth="1"/>
    <col min="5" max="5" width="10.26953125" style="2" customWidth="1"/>
    <col min="6" max="6" width="10.1796875" style="2" customWidth="1"/>
    <col min="7" max="7" width="11.81640625" style="2" customWidth="1"/>
    <col min="8" max="8" width="9.7265625" style="2" customWidth="1"/>
    <col min="9" max="9" width="14" style="2" customWidth="1"/>
    <col min="10" max="11" width="9.7265625" style="2" customWidth="1"/>
    <col min="12" max="12" width="11" style="2" customWidth="1"/>
    <col min="13" max="13" width="10.7265625" style="2" customWidth="1"/>
    <col min="14" max="14" width="11" style="2" customWidth="1"/>
    <col min="15" max="15" width="10.54296875" style="2" customWidth="1"/>
    <col min="16" max="22" width="12.54296875" style="2" customWidth="1"/>
    <col min="23" max="23" width="12.54296875" style="2" hidden="1" customWidth="1"/>
    <col min="24" max="1025" width="12.54296875" style="2" customWidth="1"/>
  </cols>
  <sheetData>
    <row r="1" spans="1:23" ht="17.5" customHeight="1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5" customHeight="1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91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2">
      <c r="A7" s="16" t="s">
        <v>235</v>
      </c>
      <c r="B7" s="17">
        <v>1</v>
      </c>
      <c r="C7" s="20">
        <f>SUM(C8,C19,C27,C31,C32)</f>
        <v>2</v>
      </c>
      <c r="D7" s="20">
        <f t="shared" ref="D7:U7" si="0">SUM(D8,D19,D27,D31,D32)</f>
        <v>1</v>
      </c>
      <c r="E7" s="20">
        <f t="shared" si="0"/>
        <v>1</v>
      </c>
      <c r="F7" s="20">
        <f t="shared" si="0"/>
        <v>0</v>
      </c>
      <c r="G7" s="20">
        <f t="shared" si="0"/>
        <v>1</v>
      </c>
      <c r="H7" s="20">
        <f t="shared" si="0"/>
        <v>0</v>
      </c>
      <c r="I7" s="20">
        <f t="shared" si="0"/>
        <v>540</v>
      </c>
      <c r="J7" s="20">
        <f t="shared" si="0"/>
        <v>0</v>
      </c>
      <c r="K7" s="20">
        <f t="shared" si="0"/>
        <v>0</v>
      </c>
      <c r="L7" s="20">
        <f t="shared" si="0"/>
        <v>63</v>
      </c>
      <c r="M7" s="20">
        <f t="shared" si="0"/>
        <v>349</v>
      </c>
      <c r="N7" s="20">
        <f t="shared" si="0"/>
        <v>128</v>
      </c>
      <c r="O7" s="20">
        <f t="shared" si="0"/>
        <v>0</v>
      </c>
      <c r="P7" s="20">
        <f t="shared" si="0"/>
        <v>540</v>
      </c>
      <c r="Q7" s="20">
        <f t="shared" si="0"/>
        <v>540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W7" s="49">
        <f>Раздел4_1!$D$7</f>
        <v>0</v>
      </c>
    </row>
    <row r="8" spans="1:23" ht="26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7.5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6">
      <c r="A19" s="16" t="s">
        <v>47</v>
      </c>
      <c r="B19" s="17">
        <v>13</v>
      </c>
      <c r="C19" s="20">
        <f>SUM(C20:C26)</f>
        <v>1</v>
      </c>
      <c r="D19" s="20">
        <f t="shared" ref="D19:U19" si="4">SUM(D20:D26)</f>
        <v>1</v>
      </c>
      <c r="E19" s="20">
        <f t="shared" si="4"/>
        <v>1</v>
      </c>
      <c r="F19" s="20">
        <f t="shared" si="4"/>
        <v>0</v>
      </c>
      <c r="G19" s="20">
        <f t="shared" si="4"/>
        <v>1</v>
      </c>
      <c r="H19" s="20">
        <f t="shared" si="4"/>
        <v>0</v>
      </c>
      <c r="I19" s="20">
        <f t="shared" si="4"/>
        <v>63</v>
      </c>
      <c r="J19" s="20">
        <f t="shared" si="4"/>
        <v>0</v>
      </c>
      <c r="K19" s="20">
        <f t="shared" si="4"/>
        <v>0</v>
      </c>
      <c r="L19" s="20">
        <f t="shared" si="4"/>
        <v>63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63</v>
      </c>
      <c r="Q19" s="20">
        <f t="shared" si="4"/>
        <v>63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0</v>
      </c>
    </row>
    <row r="20" spans="1:21" ht="25">
      <c r="A20" s="18" t="s">
        <v>48</v>
      </c>
      <c r="B20" s="17">
        <v>14</v>
      </c>
      <c r="C20" s="21"/>
      <c r="D20" s="20">
        <f t="shared" si="2"/>
        <v>0</v>
      </c>
      <c r="E20" s="21"/>
      <c r="F20" s="21"/>
      <c r="G20" s="21"/>
      <c r="H20" s="21"/>
      <c r="I20" s="20">
        <f t="shared" si="3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5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>
      <c r="A22" s="18" t="s">
        <v>50</v>
      </c>
      <c r="B22" s="17">
        <v>16</v>
      </c>
      <c r="C22" s="21">
        <v>1</v>
      </c>
      <c r="D22" s="20">
        <f t="shared" si="2"/>
        <v>1</v>
      </c>
      <c r="E22" s="21">
        <v>1</v>
      </c>
      <c r="F22" s="21"/>
      <c r="G22" s="21">
        <v>1</v>
      </c>
      <c r="H22" s="21"/>
      <c r="I22" s="20">
        <f t="shared" si="3"/>
        <v>63</v>
      </c>
      <c r="J22" s="21"/>
      <c r="K22" s="21"/>
      <c r="L22" s="21">
        <v>63</v>
      </c>
      <c r="M22" s="21"/>
      <c r="N22" s="21"/>
      <c r="O22" s="21"/>
      <c r="P22" s="21">
        <v>63</v>
      </c>
      <c r="Q22" s="21">
        <v>63</v>
      </c>
      <c r="R22" s="21"/>
      <c r="S22" s="21"/>
      <c r="T22" s="21"/>
      <c r="U22" s="21"/>
    </row>
    <row r="23" spans="1:21" ht="62.5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6">
      <c r="A27" s="16" t="s">
        <v>54</v>
      </c>
      <c r="B27" s="17">
        <v>21</v>
      </c>
      <c r="C27" s="20">
        <f>SUM(C28:C30)</f>
        <v>1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477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349</v>
      </c>
      <c r="N27" s="20">
        <f t="shared" si="5"/>
        <v>128</v>
      </c>
      <c r="O27" s="20">
        <f t="shared" si="5"/>
        <v>0</v>
      </c>
      <c r="P27" s="20">
        <f t="shared" si="5"/>
        <v>477</v>
      </c>
      <c r="Q27" s="20">
        <f t="shared" si="5"/>
        <v>477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>
      <c r="A30" s="18" t="s">
        <v>57</v>
      </c>
      <c r="B30" s="17">
        <v>24</v>
      </c>
      <c r="C30" s="21">
        <v>1</v>
      </c>
      <c r="D30" s="20">
        <f t="shared" si="2"/>
        <v>0</v>
      </c>
      <c r="E30" s="21"/>
      <c r="F30" s="21"/>
      <c r="G30" s="21"/>
      <c r="H30" s="21"/>
      <c r="I30" s="20">
        <f t="shared" si="3"/>
        <v>477</v>
      </c>
      <c r="J30" s="21"/>
      <c r="K30" s="21"/>
      <c r="L30" s="21"/>
      <c r="M30" s="21">
        <v>349</v>
      </c>
      <c r="N30" s="21">
        <v>128</v>
      </c>
      <c r="O30" s="21"/>
      <c r="P30" s="21">
        <v>477</v>
      </c>
      <c r="Q30" s="21">
        <v>477</v>
      </c>
      <c r="R30" s="21"/>
      <c r="S30" s="21"/>
      <c r="T30" s="21"/>
      <c r="U30" s="21"/>
    </row>
    <row r="31" spans="1:21" ht="13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6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">
      <c r="A33" s="18" t="s">
        <v>60</v>
      </c>
      <c r="B33" s="17">
        <v>27</v>
      </c>
      <c r="C33" s="21">
        <v>2</v>
      </c>
      <c r="D33" s="20">
        <f t="shared" si="2"/>
        <v>1</v>
      </c>
      <c r="E33" s="20">
        <f>SUM(F33:H33)</f>
        <v>1</v>
      </c>
      <c r="F33" s="21"/>
      <c r="G33" s="21">
        <v>1</v>
      </c>
      <c r="H33" s="21"/>
      <c r="I33" s="20">
        <f t="shared" si="3"/>
        <v>540</v>
      </c>
      <c r="J33" s="21"/>
      <c r="K33" s="21"/>
      <c r="L33" s="21">
        <v>63</v>
      </c>
      <c r="M33" s="21">
        <v>349</v>
      </c>
      <c r="N33" s="21">
        <v>128</v>
      </c>
      <c r="O33" s="21"/>
      <c r="P33" s="20">
        <f>SUM(Q33:U33)</f>
        <v>540</v>
      </c>
      <c r="Q33" s="21">
        <v>540</v>
      </c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5" priority="5">
      <formula>$I$7&lt;&gt;SUM($J$7:$O$7)</formula>
    </cfRule>
  </conditionalFormatting>
  <conditionalFormatting sqref="I7 Q7:U7">
    <cfRule type="expression" dxfId="14" priority="4">
      <formula>$I$7&lt;&gt;SUM($Q$7:$U$7)</formula>
    </cfRule>
  </conditionalFormatting>
  <conditionalFormatting sqref="P7 I33 P33">
    <cfRule type="expression" dxfId="13" priority="2">
      <formula>OR($I$33&lt;&gt;$P$33,$P$33&lt;&gt;$P$7)</formula>
    </cfRule>
  </conditionalFormatting>
  <conditionalFormatting sqref="D33:E33 E7">
    <cfRule type="expression" dxfId="12" priority="1">
      <formula>OR($D$33&lt;&gt;$E$33,$E$33&lt;&gt;$E$7)</formula>
    </cfRule>
  </conditionalFormatting>
  <conditionalFormatting sqref="I7">
    <cfRule type="expression" dxfId="11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T23"/>
  <sheetViews>
    <sheetView showGridLines="0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11" sqref="R11"/>
    </sheetView>
  </sheetViews>
  <sheetFormatPr defaultColWidth="8.81640625" defaultRowHeight="12.5"/>
  <cols>
    <col min="1" max="1" width="49.7265625" style="22" customWidth="1"/>
    <col min="2" max="2" width="6.26953125" style="22" customWidth="1"/>
    <col min="3" max="3" width="11" style="22" customWidth="1"/>
    <col min="4" max="4" width="13.26953125" style="22" customWidth="1"/>
    <col min="5" max="8" width="10.7265625" style="22" customWidth="1"/>
    <col min="9" max="9" width="19.7265625" style="22" customWidth="1"/>
    <col min="10" max="10" width="21.81640625" style="22" customWidth="1"/>
    <col min="11" max="11" width="12.54296875" style="22" customWidth="1"/>
    <col min="12" max="12" width="16.7265625" style="22" customWidth="1"/>
    <col min="13" max="13" width="14.81640625" style="22" customWidth="1"/>
    <col min="14" max="14" width="14.7265625" style="22" customWidth="1"/>
    <col min="15" max="17" width="12.54296875" style="22" customWidth="1"/>
    <col min="18" max="18" width="19" style="22" customWidth="1"/>
    <col min="19" max="1034" width="12.54296875" style="22" customWidth="1"/>
    <col min="1035" max="16384" width="8.81640625" style="23"/>
  </cols>
  <sheetData>
    <row r="1" spans="1:18" ht="15" customHeight="1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2.75" customHeight="1">
      <c r="A2" s="91" t="s">
        <v>158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24" customFormat="1" ht="12.65" customHeight="1">
      <c r="A3" s="92" t="s">
        <v>233</v>
      </c>
      <c r="B3" s="92" t="s">
        <v>62</v>
      </c>
      <c r="C3" s="87" t="s">
        <v>63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87" t="s">
        <v>168</v>
      </c>
      <c r="P3" s="88"/>
      <c r="Q3" s="89"/>
      <c r="R3" s="92" t="s">
        <v>64</v>
      </c>
    </row>
    <row r="4" spans="1:18" s="24" customFormat="1" ht="37.9" customHeight="1">
      <c r="A4" s="92"/>
      <c r="B4" s="92"/>
      <c r="C4" s="92" t="s">
        <v>21</v>
      </c>
      <c r="D4" s="92" t="s">
        <v>65</v>
      </c>
      <c r="E4" s="92" t="s">
        <v>66</v>
      </c>
      <c r="F4" s="92"/>
      <c r="G4" s="92"/>
      <c r="H4" s="92"/>
      <c r="I4" s="85" t="s">
        <v>159</v>
      </c>
      <c r="J4" s="85" t="s">
        <v>160</v>
      </c>
      <c r="K4" s="85" t="s">
        <v>161</v>
      </c>
      <c r="L4" s="85" t="s">
        <v>162</v>
      </c>
      <c r="M4" s="85" t="s">
        <v>163</v>
      </c>
      <c r="N4" s="85" t="s">
        <v>164</v>
      </c>
      <c r="O4" s="85" t="s">
        <v>165</v>
      </c>
      <c r="P4" s="85" t="s">
        <v>166</v>
      </c>
      <c r="Q4" s="85" t="s">
        <v>167</v>
      </c>
      <c r="R4" s="92"/>
    </row>
    <row r="5" spans="1:18" s="24" customFormat="1" ht="188.5" customHeight="1">
      <c r="A5" s="92"/>
      <c r="B5" s="92"/>
      <c r="C5" s="92"/>
      <c r="D5" s="92"/>
      <c r="E5" s="29" t="s">
        <v>67</v>
      </c>
      <c r="F5" s="29" t="s">
        <v>68</v>
      </c>
      <c r="G5" s="29" t="s">
        <v>69</v>
      </c>
      <c r="H5" s="29" t="s">
        <v>70</v>
      </c>
      <c r="I5" s="86"/>
      <c r="J5" s="86"/>
      <c r="K5" s="86"/>
      <c r="L5" s="86"/>
      <c r="M5" s="86"/>
      <c r="N5" s="86"/>
      <c r="O5" s="86"/>
      <c r="P5" s="86"/>
      <c r="Q5" s="86"/>
      <c r="R5" s="92"/>
    </row>
    <row r="6" spans="1:18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">
      <c r="A7" s="26" t="s">
        <v>169</v>
      </c>
      <c r="B7" s="25">
        <v>28</v>
      </c>
      <c r="C7" s="27">
        <f>SUM(C8:C11,C13:C14,C17:C23)</f>
        <v>0</v>
      </c>
      <c r="D7" s="27">
        <f t="shared" ref="D7:R7" si="0">SUM(D8:D11,D13:D14,D17:D23)</f>
        <v>27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27</v>
      </c>
    </row>
    <row r="8" spans="1:18" ht="25">
      <c r="A8" s="26" t="s">
        <v>170</v>
      </c>
      <c r="B8" s="25">
        <v>29</v>
      </c>
      <c r="C8" s="27">
        <f>SUM(E8:H8)</f>
        <v>0</v>
      </c>
      <c r="D8" s="28">
        <v>1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>
        <v>1</v>
      </c>
    </row>
    <row r="9" spans="1:18">
      <c r="A9" s="26" t="s">
        <v>171</v>
      </c>
      <c r="B9" s="25">
        <v>30</v>
      </c>
      <c r="C9" s="27">
        <f t="shared" ref="C9:C23" si="10">SUM(E9:H9)</f>
        <v>0</v>
      </c>
      <c r="D9" s="28">
        <v>10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>
        <v>10</v>
      </c>
    </row>
    <row r="10" spans="1:18">
      <c r="A10" s="26" t="s">
        <v>172</v>
      </c>
      <c r="B10" s="25">
        <v>31</v>
      </c>
      <c r="C10" s="27">
        <f t="shared" si="10"/>
        <v>0</v>
      </c>
      <c r="D10" s="28">
        <v>16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>
        <v>16</v>
      </c>
    </row>
    <row r="11" spans="1:18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N4:N5"/>
    <mergeCell ref="O4:O5"/>
    <mergeCell ref="P4:P5"/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</mergeCells>
  <conditionalFormatting sqref="E8:G23 C7:C23 D7:R7">
    <cfRule type="expression" dxfId="10" priority="3">
      <formula>$C7&lt;SUM($E7:$H7)</formula>
    </cfRule>
  </conditionalFormatting>
  <conditionalFormatting sqref="C11:H12">
    <cfRule type="expression" dxfId="9" priority="2">
      <formula>C$12&gt;C$11</formula>
    </cfRule>
  </conditionalFormatting>
  <conditionalFormatting sqref="C14:H16">
    <cfRule type="expression" dxfId="8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4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3" sqref="E13"/>
    </sheetView>
  </sheetViews>
  <sheetFormatPr defaultColWidth="8.81640625" defaultRowHeight="12.5"/>
  <cols>
    <col min="1" max="1" width="26.453125" style="30" customWidth="1"/>
    <col min="2" max="2" width="6.81640625" style="30" customWidth="1"/>
    <col min="3" max="3" width="22.26953125" style="30" customWidth="1"/>
    <col min="4" max="4" width="15.26953125" style="30" customWidth="1"/>
    <col min="5" max="5" width="18.453125" style="30" customWidth="1"/>
    <col min="6" max="6" width="18.26953125" style="30" customWidth="1"/>
    <col min="7" max="7" width="23.453125" style="30" customWidth="1"/>
    <col min="8" max="8" width="22.453125" style="30" customWidth="1"/>
    <col min="9" max="1025" width="12.54296875" style="30" customWidth="1"/>
    <col min="1026" max="16384" width="8.81640625" style="23"/>
  </cols>
  <sheetData>
    <row r="1" spans="1:8" ht="18">
      <c r="A1" s="82" t="s">
        <v>71</v>
      </c>
      <c r="B1" s="82"/>
      <c r="C1" s="82"/>
      <c r="D1" s="82"/>
      <c r="E1" s="82"/>
      <c r="F1" s="82"/>
      <c r="G1" s="82"/>
      <c r="H1" s="82"/>
    </row>
    <row r="2" spans="1:8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5" customHeight="1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9" customHeight="1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5" customHeight="1">
      <c r="A7" s="16" t="s">
        <v>263</v>
      </c>
      <c r="B7" s="17">
        <v>45</v>
      </c>
      <c r="C7" s="19">
        <f>SUM(D7:F7)</f>
        <v>567.29999999999995</v>
      </c>
      <c r="D7" s="48">
        <f>SUM(D$8:D$14)</f>
        <v>0</v>
      </c>
      <c r="E7" s="48">
        <f t="shared" ref="E7:G7" si="0">SUM(E$8:E$14)</f>
        <v>567.29999999999995</v>
      </c>
      <c r="F7" s="48">
        <f t="shared" si="0"/>
        <v>0</v>
      </c>
      <c r="G7" s="48">
        <f t="shared" si="0"/>
        <v>0</v>
      </c>
      <c r="H7" s="19">
        <f>SUM(C7,G7)</f>
        <v>567.29999999999995</v>
      </c>
    </row>
    <row r="8" spans="1:8" ht="57.65" customHeight="1">
      <c r="A8" s="52" t="s">
        <v>236</v>
      </c>
      <c r="B8" s="17">
        <v>46</v>
      </c>
      <c r="C8" s="19">
        <f t="shared" ref="C8:C14" si="1">SUM(D8:F8)</f>
        <v>35</v>
      </c>
      <c r="D8" s="34"/>
      <c r="E8" s="34">
        <v>35</v>
      </c>
      <c r="F8" s="34"/>
      <c r="G8" s="34"/>
      <c r="H8" s="19">
        <f t="shared" ref="H8:H14" si="2">SUM(C8,G8)</f>
        <v>35</v>
      </c>
    </row>
    <row r="9" spans="1:8" ht="50">
      <c r="A9" s="52" t="s">
        <v>260</v>
      </c>
      <c r="B9" s="17">
        <v>47</v>
      </c>
      <c r="C9" s="19">
        <f t="shared" si="1"/>
        <v>20</v>
      </c>
      <c r="D9" s="34"/>
      <c r="E9" s="34">
        <v>20</v>
      </c>
      <c r="F9" s="34"/>
      <c r="G9" s="34"/>
      <c r="H9" s="19">
        <f t="shared" si="2"/>
        <v>20</v>
      </c>
    </row>
    <row r="10" spans="1:8" ht="33" customHeight="1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2.5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0">
      <c r="A12" s="52" t="s">
        <v>261</v>
      </c>
      <c r="B12" s="17">
        <v>50</v>
      </c>
      <c r="C12" s="19">
        <f t="shared" si="1"/>
        <v>457.3</v>
      </c>
      <c r="D12" s="34"/>
      <c r="E12" s="34">
        <v>457.3</v>
      </c>
      <c r="F12" s="34"/>
      <c r="G12" s="34"/>
      <c r="H12" s="19">
        <f t="shared" si="2"/>
        <v>457.3</v>
      </c>
    </row>
    <row r="13" spans="1:8" ht="71.25" customHeight="1">
      <c r="A13" s="52" t="s">
        <v>275</v>
      </c>
      <c r="B13" s="17">
        <v>51</v>
      </c>
      <c r="C13" s="19">
        <f t="shared" si="1"/>
        <v>55</v>
      </c>
      <c r="D13" s="34"/>
      <c r="E13" s="34">
        <v>55</v>
      </c>
      <c r="F13" s="34"/>
      <c r="G13" s="34"/>
      <c r="H13" s="19">
        <f t="shared" si="2"/>
        <v>55</v>
      </c>
    </row>
    <row r="14" spans="1:8" ht="30" customHeight="1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7" priority="2">
      <formula>D$7&lt;SUM(D$8:D$11)</formula>
    </cfRule>
  </conditionalFormatting>
  <conditionalFormatting sqref="D12:G14">
    <cfRule type="expression" dxfId="6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B80"/>
  <sheetViews>
    <sheetView showGridLines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1640625" defaultRowHeight="12.5"/>
  <cols>
    <col min="1" max="1" width="35.81640625" style="32" customWidth="1"/>
    <col min="2" max="2" width="5.7265625" style="32" customWidth="1"/>
    <col min="3" max="3" width="8.7265625" style="32" customWidth="1"/>
    <col min="4" max="4" width="10.26953125" style="32" customWidth="1"/>
    <col min="5" max="5" width="12.54296875" style="32" customWidth="1"/>
    <col min="6" max="6" width="10.26953125" style="32" customWidth="1"/>
    <col min="7" max="7" width="10.54296875" style="32" customWidth="1"/>
    <col min="8" max="9" width="9.26953125" style="32" customWidth="1"/>
    <col min="10" max="10" width="8.81640625" style="32" customWidth="1"/>
    <col min="11" max="11" width="10.7265625" style="32" customWidth="1"/>
    <col min="12" max="12" width="9.7265625" style="32" customWidth="1"/>
    <col min="13" max="13" width="9.453125" style="32" customWidth="1"/>
    <col min="14" max="14" width="8.7265625" style="32" customWidth="1"/>
    <col min="15" max="15" width="11" style="32" customWidth="1"/>
    <col min="16" max="16" width="9.26953125" style="32" customWidth="1"/>
    <col min="17" max="18" width="8.26953125" style="32" customWidth="1"/>
    <col min="19" max="19" width="12.54296875" style="32" customWidth="1"/>
    <col min="20" max="22" width="12.54296875" style="32" hidden="1" customWidth="1"/>
    <col min="23" max="1016" width="12.54296875" style="32" customWidth="1"/>
    <col min="1017" max="1024" width="8.7265625" style="37" customWidth="1"/>
    <col min="1025" max="16384" width="8.81640625" style="37"/>
  </cols>
  <sheetData>
    <row r="1" spans="1:22" ht="15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4" customHeight="1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5" customHeight="1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540</v>
      </c>
      <c r="V7" s="51">
        <f>SUM(Раздел4_2!$C7:$J7)</f>
        <v>0</v>
      </c>
    </row>
    <row r="8" spans="1:22" ht="50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7.5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5" priority="3">
      <formula>$D$7&gt;$U$7</formula>
    </cfRule>
  </conditionalFormatting>
  <conditionalFormatting sqref="G17:R78">
    <cfRule type="expression" dxfId="4" priority="2">
      <formula>$D17 &lt; $T17</formula>
    </cfRule>
  </conditionalFormatting>
  <conditionalFormatting sqref="D80 F80 F7">
    <cfRule type="expression" dxfId="3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X80"/>
  <sheetViews>
    <sheetView showWhiteSpace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1640625" defaultRowHeight="12.5"/>
  <cols>
    <col min="1" max="1" width="35.7265625" style="30" customWidth="1"/>
    <col min="2" max="2" width="5.7265625" style="30" customWidth="1"/>
    <col min="3" max="3" width="10.54296875" style="30" customWidth="1"/>
    <col min="4" max="5" width="9.26953125" style="30" customWidth="1"/>
    <col min="6" max="6" width="8.81640625" style="30" customWidth="1"/>
    <col min="7" max="7" width="10.7265625" style="30" customWidth="1"/>
    <col min="8" max="8" width="9.7265625" style="30" customWidth="1"/>
    <col min="9" max="9" width="9.453125" style="30" customWidth="1"/>
    <col min="10" max="10" width="8.7265625" style="30" customWidth="1"/>
    <col min="11" max="11" width="12.7265625" style="30" customWidth="1"/>
    <col min="12" max="12" width="12.453125" style="30" customWidth="1"/>
    <col min="13" max="13" width="9.453125" style="30" customWidth="1"/>
    <col min="14" max="14" width="9.1796875" style="30" customWidth="1"/>
    <col min="15" max="19" width="12.54296875" style="30" customWidth="1"/>
    <col min="20" max="20" width="12.54296875" style="30" hidden="1" customWidth="1"/>
    <col min="21" max="1012" width="12.54296875" style="30" customWidth="1"/>
    <col min="1013" max="1024" width="8.7265625" style="23" customWidth="1"/>
    <col min="1025" max="16384" width="8.81640625" style="23"/>
  </cols>
  <sheetData>
    <row r="1" spans="1:20" ht="15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0" ht="28.4" customHeight="1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" customHeight="1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5" customHeight="1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0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>
        <f>Раздел4_1!D18</f>
        <v>0</v>
      </c>
    </row>
    <row r="19" spans="1:20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>
        <f>Раздел4_1!D22</f>
        <v>0</v>
      </c>
    </row>
    <row r="23" spans="1:20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>
        <f>Раздел4_1!D50</f>
        <v>0</v>
      </c>
    </row>
    <row r="51" spans="1:20" ht="11.25" customHeight="1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>
        <f>Раздел4_1!D57</f>
        <v>0</v>
      </c>
    </row>
    <row r="58" spans="1:20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7.5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F7:R80">
    <cfRule type="expression" dxfId="2" priority="7">
      <formula>$K7&gt;$T7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"/>
  <sheetViews>
    <sheetView zoomScale="80" zoomScaleNormal="80" workbookViewId="0">
      <selection activeCell="D7" sqref="D7"/>
    </sheetView>
  </sheetViews>
  <sheetFormatPr defaultRowHeight="12.5"/>
  <cols>
    <col min="1" max="1" width="26.26953125" customWidth="1"/>
    <col min="17" max="17" width="14.7265625" customWidth="1"/>
    <col min="18" max="18" width="14" customWidth="1"/>
    <col min="19" max="19" width="13.7265625" customWidth="1"/>
    <col min="20" max="20" width="19.453125" customWidth="1"/>
  </cols>
  <sheetData>
    <row r="1" spans="1:20" ht="15.5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2"/>
  <sheetViews>
    <sheetView tabSelected="1" zoomScale="90" zoomScaleNormal="9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D21" sqref="D21:E21"/>
    </sheetView>
  </sheetViews>
  <sheetFormatPr defaultColWidth="8.81640625" defaultRowHeight="12.5"/>
  <cols>
    <col min="1" max="1" width="37.81640625" style="30" customWidth="1"/>
    <col min="2" max="2" width="10.453125" style="30" customWidth="1"/>
    <col min="3" max="3" width="12.54296875" style="30" customWidth="1"/>
    <col min="4" max="4" width="13.453125" style="30" customWidth="1"/>
    <col min="5" max="1025" width="12.54296875" style="30" customWidth="1"/>
    <col min="1026" max="16384" width="8.81640625" style="23"/>
  </cols>
  <sheetData>
    <row r="1" spans="1:7" ht="15" customHeight="1">
      <c r="A1" s="94" t="s">
        <v>248</v>
      </c>
      <c r="B1" s="94"/>
      <c r="C1" s="94"/>
      <c r="D1" s="94"/>
      <c r="E1" s="94"/>
      <c r="F1" s="94"/>
      <c r="G1" s="94"/>
    </row>
    <row r="2" spans="1:7" ht="12.75" customHeight="1">
      <c r="A2" s="83" t="s">
        <v>146</v>
      </c>
      <c r="B2" s="83"/>
      <c r="C2" s="83"/>
      <c r="D2" s="83"/>
      <c r="E2" s="83"/>
      <c r="F2" s="83"/>
      <c r="G2" s="83"/>
    </row>
    <row r="3" spans="1:7" ht="12.75" customHeight="1">
      <c r="A3" s="84" t="s">
        <v>147</v>
      </c>
      <c r="B3" s="84" t="s">
        <v>74</v>
      </c>
      <c r="C3" s="104" t="s">
        <v>85</v>
      </c>
      <c r="D3" s="84" t="s">
        <v>148</v>
      </c>
      <c r="E3" s="84"/>
      <c r="F3" s="84"/>
      <c r="G3" s="84"/>
    </row>
    <row r="4" spans="1:7" ht="52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25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/>
    <row r="18" spans="1:7" ht="100">
      <c r="A18" s="30" t="s">
        <v>212</v>
      </c>
      <c r="B18" s="101" t="s">
        <v>280</v>
      </c>
      <c r="C18" s="102"/>
      <c r="D18" s="101" t="s">
        <v>281</v>
      </c>
      <c r="E18" s="102"/>
      <c r="F18" s="102"/>
      <c r="G18" s="102"/>
    </row>
    <row r="19" spans="1:7" ht="12.75" customHeight="1">
      <c r="B19" s="103" t="s">
        <v>150</v>
      </c>
      <c r="C19" s="103"/>
      <c r="D19" s="103" t="s">
        <v>151</v>
      </c>
      <c r="E19" s="103"/>
      <c r="F19" s="103" t="s">
        <v>152</v>
      </c>
      <c r="G19" s="103"/>
    </row>
    <row r="20" spans="1:7" ht="12.75" customHeight="1">
      <c r="B20" s="36"/>
      <c r="C20" s="36"/>
      <c r="D20" s="36"/>
      <c r="E20" s="36"/>
      <c r="F20" s="36"/>
      <c r="G20" s="36"/>
    </row>
    <row r="21" spans="1:7" ht="43.15" customHeight="1">
      <c r="B21" s="101"/>
      <c r="C21" s="102"/>
      <c r="D21" s="102"/>
      <c r="E21" s="102"/>
      <c r="F21" s="101" t="s">
        <v>282</v>
      </c>
      <c r="G21" s="102"/>
    </row>
    <row r="22" spans="1:7" ht="33.75" customHeight="1">
      <c r="B22" s="105" t="s">
        <v>153</v>
      </c>
      <c r="C22" s="105"/>
      <c r="D22" s="105" t="s">
        <v>154</v>
      </c>
      <c r="E22" s="105"/>
      <c r="F22" s="105" t="s">
        <v>155</v>
      </c>
      <c r="G22" s="105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22:C22"/>
    <mergeCell ref="D22:E22"/>
    <mergeCell ref="F22:G22"/>
    <mergeCell ref="B21:C21"/>
    <mergeCell ref="D21:E21"/>
    <mergeCell ref="F21:G21"/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Windows User</cp:lastModifiedBy>
  <cp:revision>46</cp:revision>
  <cp:lastPrinted>2019-01-10T08:42:39Z</cp:lastPrinted>
  <dcterms:created xsi:type="dcterms:W3CDTF">2016-11-25T14:25:26Z</dcterms:created>
  <dcterms:modified xsi:type="dcterms:W3CDTF">2021-12-15T04:13:10Z</dcterms:modified>
  <dc:language>ru-RU</dc:language>
</cp:coreProperties>
</file>